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36" windowWidth="8400" windowHeight="4440"/>
  </bookViews>
  <sheets>
    <sheet name="Model" sheetId="1" r:id="rId1"/>
    <sheet name="Model_STS" sheetId="2" state="veryHidden" r:id="rId2"/>
    <sheet name="STS_1" sheetId="4" r:id="rId3"/>
  </sheets>
  <definedNames>
    <definedName name="Capacity">Model!$I$13</definedName>
    <definedName name="ChartData" localSheetId="2">STS_1!$N$5:$N$14</definedName>
    <definedName name="InputValues" localSheetId="2">STS_1!$A$5:$A$14</definedName>
    <definedName name="Logical_upper_bound">Model!$B$15:$F$15</definedName>
    <definedName name="OutputAddresses" localSheetId="2">STS_1!$B$4:$L$4</definedName>
    <definedName name="OutputValues" localSheetId="2">STS_1!$B$5:$L$14</definedName>
    <definedName name="Produce_book">Model!$B$11:$F$11</definedName>
    <definedName name="Profit">Model!$B$21</definedName>
    <definedName name="solver_adj" localSheetId="0" hidden="1">Model!$B$11:$F$11,Model!$B$13:$F$13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Model!$G$13</definedName>
    <definedName name="solver_lhs2" localSheetId="0" hidden="1">Model!$B$11:$F$11</definedName>
    <definedName name="solver_lhs3" localSheetId="0" hidden="1">Model!$B$13:$F$13</definedName>
    <definedName name="solver_lhs4" localSheetId="0" hidden="1">Model!$B$13:$F$13</definedName>
    <definedName name="solver_lhs5" localSheetId="0" hidden="1">Model!$B$13:$F$13</definedName>
    <definedName name="solver_lhs6" localSheetId="0" hidden="1">Model!$G$13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Model!$B$21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5</definedName>
    <definedName name="solver_rel3" localSheetId="0" hidden="1">1</definedName>
    <definedName name="solver_rel4" localSheetId="0" hidden="1">3</definedName>
    <definedName name="solver_rel5" localSheetId="0" hidden="1">1</definedName>
    <definedName name="solver_rel6" localSheetId="0" hidden="1">1</definedName>
    <definedName name="solver_reo" localSheetId="0" hidden="1">2</definedName>
    <definedName name="solver_rep" localSheetId="0" hidden="1">2</definedName>
    <definedName name="solver_rhs1" localSheetId="0" hidden="1">Capacity</definedName>
    <definedName name="solver_rhs2" localSheetId="0" hidden="1">binary</definedName>
    <definedName name="solver_rhs3" localSheetId="0" hidden="1">Logical_upper_bound</definedName>
    <definedName name="solver_rhs4" localSheetId="0" hidden="1">0</definedName>
    <definedName name="solver_rhs5" localSheetId="0" hidden="1">Model!$B$15:$F$15</definedName>
    <definedName name="solver_rhs6" localSheetId="0" hidden="1">Model!$I$13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3</definedName>
    <definedName name="Total_produced">Model!$G$13</definedName>
    <definedName name="Units_produced">Model!$B$13:$F$13</definedName>
  </definedNames>
  <calcPr calcId="152511"/>
</workbook>
</file>

<file path=xl/calcChain.xml><?xml version="1.0" encoding="utf-8"?>
<calcChain xmlns="http://schemas.openxmlformats.org/spreadsheetml/2006/main">
  <c r="N1" i="4" l="1"/>
  <c r="M4" i="4"/>
  <c r="N13" i="4" s="1"/>
  <c r="G13" i="1"/>
  <c r="B20" i="1"/>
  <c r="B18" i="1"/>
  <c r="B19" i="1"/>
  <c r="B15" i="1"/>
  <c r="C15" i="1"/>
  <c r="D15" i="1"/>
  <c r="E15" i="1"/>
  <c r="F15" i="1"/>
  <c r="N5" i="4" l="1"/>
  <c r="N7" i="4"/>
  <c r="N6" i="4"/>
  <c r="N8" i="4"/>
  <c r="N10" i="4"/>
  <c r="N12" i="4"/>
  <c r="N14" i="4"/>
  <c r="N9" i="4"/>
  <c r="N11" i="4"/>
  <c r="B21" i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<sst xmlns="http://schemas.openxmlformats.org/spreadsheetml/2006/main" count="62" uniqueCount="46">
  <si>
    <t>Book 1</t>
  </si>
  <si>
    <t>Book 2</t>
  </si>
  <si>
    <t>Book 3</t>
  </si>
  <si>
    <t>Book 4</t>
  </si>
  <si>
    <t>Book 5</t>
  </si>
  <si>
    <t>Variable cost</t>
  </si>
  <si>
    <t>Selling price</t>
  </si>
  <si>
    <t>&lt;=</t>
  </si>
  <si>
    <t>Logical upper bound</t>
  </si>
  <si>
    <t>Fixed cost</t>
  </si>
  <si>
    <t>Revenue</t>
  </si>
  <si>
    <t>Profit</t>
  </si>
  <si>
    <t>Publishing textbooks</t>
  </si>
  <si>
    <t>Range names used:</t>
  </si>
  <si>
    <t>=Model!$B$13:$F$13</t>
  </si>
  <si>
    <t>=Model!$B$15:$F$15</t>
  </si>
  <si>
    <t>Produce book</t>
  </si>
  <si>
    <t>Units produced</t>
  </si>
  <si>
    <t>Summary of costs, revenue</t>
  </si>
  <si>
    <t>Maximum demand</t>
  </si>
  <si>
    <t>Capacity</t>
  </si>
  <si>
    <t>Total produced</t>
  </si>
  <si>
    <t>=Model!$I$13</t>
  </si>
  <si>
    <t>Logical_upper_bound</t>
  </si>
  <si>
    <t>Produce_book</t>
  </si>
  <si>
    <t>=Model!$B$11:$F$11</t>
  </si>
  <si>
    <t>=Model!$B$21</t>
  </si>
  <si>
    <t>Total_produced</t>
  </si>
  <si>
    <t>=Model!$G$13</t>
  </si>
  <si>
    <t>Units_produced</t>
  </si>
  <si>
    <t>$B$8</t>
  </si>
  <si>
    <t>$B$11:$F$11,$B$13:$F$13,$B$21</t>
  </si>
  <si>
    <t>Demand book 1</t>
  </si>
  <si>
    <t>Oneway analysis for Solver model in Model worksheet</t>
  </si>
  <si>
    <t>Demand book 1 (cell $B$8) values along side, output cell(s) along top</t>
  </si>
  <si>
    <t>Produce_book_1</t>
  </si>
  <si>
    <t>Produce_book_2</t>
  </si>
  <si>
    <t>Produce_book_3</t>
  </si>
  <si>
    <t>Produce_book_4</t>
  </si>
  <si>
    <t>Produce_book_5</t>
  </si>
  <si>
    <t>Units_produced_1</t>
  </si>
  <si>
    <t>Units_produced_2</t>
  </si>
  <si>
    <t>Units_produced_3</t>
  </si>
  <si>
    <t>Units_produced_4</t>
  </si>
  <si>
    <t>Units_produced_5</t>
  </si>
  <si>
    <t>Data for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</si>
</sst>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name val="Calibri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horizontal="left"/>
    </xf>
    <xf numFmtId="164" fontId="3" fillId="2" borderId="0" xfId="0" applyNumberFormat="1" applyFont="1" applyFill="1" applyBorder="1"/>
    <xf numFmtId="164" fontId="3" fillId="0" borderId="0" xfId="0" applyNumberFormat="1" applyFont="1" applyBorder="1"/>
    <xf numFmtId="1" fontId="3" fillId="2" borderId="0" xfId="0" applyNumberFormat="1" applyFont="1" applyFill="1" applyBorder="1"/>
    <xf numFmtId="0" fontId="3" fillId="3" borderId="0" xfId="0" applyFont="1" applyFill="1" applyBorder="1"/>
    <xf numFmtId="1" fontId="3" fillId="3" borderId="0" xfId="0" applyNumberFormat="1" applyFont="1" applyFill="1" applyBorder="1"/>
    <xf numFmtId="0" fontId="3" fillId="0" borderId="0" xfId="0" applyFont="1" applyAlignment="1">
      <alignment horizontal="center"/>
    </xf>
    <xf numFmtId="0" fontId="3" fillId="2" borderId="0" xfId="0" applyFont="1" applyFill="1" applyBorder="1"/>
    <xf numFmtId="164" fontId="3" fillId="0" borderId="0" xfId="0" applyNumberFormat="1" applyFont="1"/>
    <xf numFmtId="164" fontId="3" fillId="4" borderId="0" xfId="0" applyNumberFormat="1" applyFont="1" applyFill="1" applyBorder="1"/>
    <xf numFmtId="49" fontId="0" fillId="0" borderId="0" xfId="0" applyNumberFormat="1"/>
    <xf numFmtId="1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4" fillId="0" borderId="0" xfId="0" applyFont="1"/>
    <xf numFmtId="0" fontId="0" fillId="0" borderId="1" xfId="0" applyNumberFormat="1" applyBorder="1"/>
    <xf numFmtId="0" fontId="0" fillId="0" borderId="2" xfId="0" applyNumberFormat="1" applyBorder="1"/>
    <xf numFmtId="1" fontId="0" fillId="0" borderId="2" xfId="0" applyNumberFormat="1" applyBorder="1"/>
    <xf numFmtId="164" fontId="0" fillId="0" borderId="3" xfId="0" applyNumberFormat="1" applyBorder="1"/>
    <xf numFmtId="0" fontId="0" fillId="0" borderId="6" xfId="0" applyNumberFormat="1" applyBorder="1"/>
    <xf numFmtId="0" fontId="0" fillId="0" borderId="7" xfId="0" applyNumberFormat="1" applyBorder="1"/>
    <xf numFmtId="1" fontId="0" fillId="0" borderId="7" xfId="0" applyNumberFormat="1" applyBorder="1"/>
    <xf numFmtId="164" fontId="0" fillId="0" borderId="8" xfId="0" applyNumberFormat="1" applyBorder="1"/>
    <xf numFmtId="0" fontId="0" fillId="0" borderId="4" xfId="0" applyNumberFormat="1" applyBorder="1"/>
    <xf numFmtId="0" fontId="0" fillId="0" borderId="0" xfId="0" applyNumberFormat="1" applyBorder="1"/>
    <xf numFmtId="1" fontId="0" fillId="0" borderId="0" xfId="0" applyNumberFormat="1" applyBorder="1"/>
    <xf numFmtId="164" fontId="0" fillId="0" borderId="5" xfId="0" applyNumberFormat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STS_1!$N$1</c:f>
          <c:strCache>
            <c:ptCount val="1"/>
            <c:pt idx="0">
              <c:v>Sensitivity of Profit to Demand book 1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STS_1!$A$5:$A$14</c:f>
              <c:numCache>
                <c:formatCode>0</c:formatCode>
                <c:ptCount val="10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</c:numCache>
            </c:numRef>
          </c:cat>
          <c:val>
            <c:numRef>
              <c:f>STS_1!$N$5:$N$14</c:f>
              <c:numCache>
                <c:formatCode>General</c:formatCode>
                <c:ptCount val="10"/>
                <c:pt idx="0">
                  <c:v>56000</c:v>
                </c:pt>
                <c:pt idx="1">
                  <c:v>56000</c:v>
                </c:pt>
                <c:pt idx="2">
                  <c:v>56000</c:v>
                </c:pt>
                <c:pt idx="3">
                  <c:v>56000</c:v>
                </c:pt>
                <c:pt idx="4">
                  <c:v>75000</c:v>
                </c:pt>
                <c:pt idx="5">
                  <c:v>100000</c:v>
                </c:pt>
                <c:pt idx="6">
                  <c:v>109000</c:v>
                </c:pt>
                <c:pt idx="7">
                  <c:v>120000</c:v>
                </c:pt>
                <c:pt idx="8">
                  <c:v>145000</c:v>
                </c:pt>
                <c:pt idx="9">
                  <c:v>170000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968792"/>
        <c:axId val="369966048"/>
      </c:lineChart>
      <c:catAx>
        <c:axId val="36996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Demand book 1 ($B$8)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369966048"/>
        <c:crosses val="autoZero"/>
        <c:auto val="1"/>
        <c:lblAlgn val="ctr"/>
        <c:lblOffset val="100"/>
        <c:noMultiLvlLbl val="0"/>
      </c:catAx>
      <c:valAx>
        <c:axId val="369966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9968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15</xdr:row>
      <xdr:rowOff>0</xdr:rowOff>
    </xdr:from>
    <xdr:to>
      <xdr:col>21</xdr:col>
      <xdr:colOff>0</xdr:colOff>
      <xdr:row>30</xdr:row>
      <xdr:rowOff>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3</xdr:row>
      <xdr:rowOff>0</xdr:rowOff>
    </xdr:from>
    <xdr:to>
      <xdr:col>19</xdr:col>
      <xdr:colOff>0</xdr:colOff>
      <xdr:row>3</xdr:row>
      <xdr:rowOff>762000</xdr:rowOff>
    </xdr:to>
    <xdr:sp macro="" textlink="">
      <xdr:nvSpPr>
        <xdr:cNvPr id="3" name="TextBox 2"/>
        <xdr:cNvSpPr txBox="1"/>
      </xdr:nvSpPr>
      <xdr:spPr>
        <a:xfrm>
          <a:off x="9144000" y="571500"/>
          <a:ext cx="2438400" cy="762000"/>
        </a:xfrm>
        <a:prstGeom prst="rect">
          <a:avLst/>
        </a:prstGeom>
        <a:solidFill>
          <a:schemeClr val="bg1">
            <a:lumMod val="100000"/>
          </a:schemeClr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  <a:ext uri="{AF507438-7753-43E0-B8FC-AC1667EBCBE1}">
            <a14:hiddenEffects xmlns:a14="http://schemas.microsoft.com/office/drawing/2010/main">
              <a:effectLst>
                <a:outerShdw blurRad="50800" dist="38100" dir="8100000" algn="tr">
                  <a:prstClr val="black">
                    <a:alpha val="40000"/>
                  </a:prstClr>
                </a:outerShdw>
              </a:effectLst>
            </a14:hiddenEffects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$N$4, the chart will adapt to that output.</a:t>
          </a:r>
        </a:p>
      </xdr:txBody>
    </xdr:sp>
    <xdr:clientData/>
  </xdr:twoCellAnchor>
  <xdr:twoCellAnchor>
    <xdr:from>
      <xdr:col>3</xdr:col>
      <xdr:colOff>476250</xdr:colOff>
      <xdr:row>17</xdr:row>
      <xdr:rowOff>0</xdr:rowOff>
    </xdr:from>
    <xdr:to>
      <xdr:col>8</xdr:col>
      <xdr:colOff>476250</xdr:colOff>
      <xdr:row>22</xdr:row>
      <xdr:rowOff>9525</xdr:rowOff>
    </xdr:to>
    <xdr:sp macro="" textlink="">
      <xdr:nvSpPr>
        <xdr:cNvPr id="4" name="TextBox 3"/>
        <xdr:cNvSpPr txBox="1"/>
      </xdr:nvSpPr>
      <xdr:spPr>
        <a:xfrm>
          <a:off x="2305050" y="4191000"/>
          <a:ext cx="3048000" cy="96202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noFill/>
        </a:ln>
        <a:effectLst>
          <a:outerShdw blurRad="50800" dist="38100" dir="8100000" algn="tr">
            <a:prstClr val="black">
              <a:alpha val="40000"/>
            </a:prstClr>
          </a:outerShdw>
        </a:effectLst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pattern is</a:t>
          </a:r>
          <a:r>
            <a:rPr lang="en-US" sz="1100" baseline="0"/>
            <a:t> interesting. When demand for book 1 is low, books 2 and 4 are produced. As demand increases, books 1 and 2 are produced, then books 1 and 5, and finally, book 1 only.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tabSelected="1" workbookViewId="0"/>
  </sheetViews>
  <sheetFormatPr defaultColWidth="9.109375" defaultRowHeight="14.4" x14ac:dyDescent="0.3"/>
  <cols>
    <col min="1" max="1" width="29.109375" style="2" customWidth="1"/>
    <col min="2" max="6" width="9.109375" style="2"/>
    <col min="7" max="7" width="14.44140625" style="2" customWidth="1"/>
    <col min="8" max="8" width="9.109375" style="2"/>
    <col min="9" max="9" width="9.88671875" style="2" customWidth="1"/>
    <col min="10" max="10" width="20.33203125" style="2" customWidth="1"/>
    <col min="11" max="16384" width="9.109375" style="2"/>
  </cols>
  <sheetData>
    <row r="1" spans="1:15" x14ac:dyDescent="0.3">
      <c r="A1" s="1" t="s">
        <v>12</v>
      </c>
      <c r="J1" s="1" t="s">
        <v>13</v>
      </c>
      <c r="N1" s="1"/>
    </row>
    <row r="2" spans="1:15" x14ac:dyDescent="0.3">
      <c r="J2" s="3" t="s">
        <v>20</v>
      </c>
      <c r="K2" s="3" t="s">
        <v>22</v>
      </c>
      <c r="N2" s="4"/>
      <c r="O2" s="5"/>
    </row>
    <row r="3" spans="1:15" s="6" customFormat="1" x14ac:dyDescent="0.3"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J3" s="7" t="s">
        <v>23</v>
      </c>
      <c r="K3" s="7" t="s">
        <v>15</v>
      </c>
      <c r="N3" s="4"/>
      <c r="O3" s="5"/>
    </row>
    <row r="4" spans="1:15" x14ac:dyDescent="0.3">
      <c r="A4" s="2" t="s">
        <v>9</v>
      </c>
      <c r="B4" s="8">
        <v>80000</v>
      </c>
      <c r="C4" s="8">
        <v>50000</v>
      </c>
      <c r="D4" s="8">
        <v>60000</v>
      </c>
      <c r="E4" s="8">
        <v>30000</v>
      </c>
      <c r="F4" s="8">
        <v>40000</v>
      </c>
      <c r="J4" s="3" t="s">
        <v>24</v>
      </c>
      <c r="K4" s="3" t="s">
        <v>25</v>
      </c>
      <c r="N4" s="4"/>
      <c r="O4" s="5"/>
    </row>
    <row r="5" spans="1:15" x14ac:dyDescent="0.3">
      <c r="A5" s="2" t="s">
        <v>5</v>
      </c>
      <c r="B5" s="8">
        <v>25</v>
      </c>
      <c r="C5" s="8">
        <v>20</v>
      </c>
      <c r="D5" s="8">
        <v>15</v>
      </c>
      <c r="E5" s="8">
        <v>18</v>
      </c>
      <c r="F5" s="8">
        <v>22</v>
      </c>
      <c r="J5" s="3" t="s">
        <v>11</v>
      </c>
      <c r="K5" s="3" t="s">
        <v>26</v>
      </c>
      <c r="N5" s="4"/>
      <c r="O5" s="5"/>
    </row>
    <row r="6" spans="1:15" x14ac:dyDescent="0.3">
      <c r="A6" s="2" t="s">
        <v>6</v>
      </c>
      <c r="B6" s="8">
        <v>50</v>
      </c>
      <c r="C6" s="8">
        <v>40</v>
      </c>
      <c r="D6" s="8">
        <v>38</v>
      </c>
      <c r="E6" s="8">
        <v>32</v>
      </c>
      <c r="F6" s="8">
        <v>40</v>
      </c>
      <c r="J6" s="3" t="s">
        <v>27</v>
      </c>
      <c r="K6" s="3" t="s">
        <v>28</v>
      </c>
      <c r="N6" s="4"/>
      <c r="O6" s="5"/>
    </row>
    <row r="7" spans="1:15" x14ac:dyDescent="0.3">
      <c r="B7" s="9"/>
      <c r="C7" s="9"/>
      <c r="D7" s="9"/>
      <c r="E7" s="9"/>
      <c r="F7" s="9"/>
      <c r="J7" s="3" t="s">
        <v>29</v>
      </c>
      <c r="K7" s="3" t="s">
        <v>14</v>
      </c>
      <c r="N7" s="4"/>
      <c r="O7" s="5"/>
    </row>
    <row r="8" spans="1:15" x14ac:dyDescent="0.3">
      <c r="A8" s="2" t="s">
        <v>19</v>
      </c>
      <c r="B8" s="10">
        <v>5000</v>
      </c>
      <c r="C8" s="10">
        <v>4000</v>
      </c>
      <c r="D8" s="10">
        <v>3000</v>
      </c>
      <c r="E8" s="10">
        <v>4000</v>
      </c>
      <c r="F8" s="10">
        <v>3000</v>
      </c>
      <c r="N8" s="4"/>
      <c r="O8" s="5"/>
    </row>
    <row r="9" spans="1:15" x14ac:dyDescent="0.3">
      <c r="N9" s="4"/>
      <c r="O9" s="5"/>
    </row>
    <row r="10" spans="1:15" x14ac:dyDescent="0.3">
      <c r="B10" s="6" t="s">
        <v>0</v>
      </c>
      <c r="C10" s="6" t="s">
        <v>1</v>
      </c>
      <c r="D10" s="6" t="s">
        <v>2</v>
      </c>
      <c r="E10" s="6" t="s">
        <v>3</v>
      </c>
      <c r="F10" s="6" t="s">
        <v>4</v>
      </c>
    </row>
    <row r="11" spans="1:15" x14ac:dyDescent="0.3">
      <c r="A11" s="2" t="s">
        <v>16</v>
      </c>
      <c r="B11" s="11">
        <v>1</v>
      </c>
      <c r="C11" s="11">
        <v>1</v>
      </c>
      <c r="D11" s="11">
        <v>0</v>
      </c>
      <c r="E11" s="11">
        <v>0</v>
      </c>
      <c r="F11" s="11">
        <v>0</v>
      </c>
    </row>
    <row r="12" spans="1:15" x14ac:dyDescent="0.3">
      <c r="G12" s="6" t="s">
        <v>21</v>
      </c>
      <c r="H12" s="6"/>
      <c r="I12" s="6" t="s">
        <v>20</v>
      </c>
    </row>
    <row r="13" spans="1:15" x14ac:dyDescent="0.3">
      <c r="A13" s="2" t="s">
        <v>17</v>
      </c>
      <c r="B13" s="11">
        <v>5000</v>
      </c>
      <c r="C13" s="11">
        <v>4000</v>
      </c>
      <c r="D13" s="11">
        <v>0</v>
      </c>
      <c r="E13" s="12">
        <v>0</v>
      </c>
      <c r="F13" s="11">
        <v>0</v>
      </c>
      <c r="G13" s="2">
        <f>SUM(B13:F13)</f>
        <v>9000</v>
      </c>
      <c r="H13" s="13" t="s">
        <v>7</v>
      </c>
      <c r="I13" s="14">
        <v>10000</v>
      </c>
    </row>
    <row r="14" spans="1:15" x14ac:dyDescent="0.3">
      <c r="B14" s="6" t="s">
        <v>7</v>
      </c>
      <c r="C14" s="6" t="s">
        <v>7</v>
      </c>
      <c r="D14" s="6" t="s">
        <v>7</v>
      </c>
      <c r="E14" s="6" t="s">
        <v>7</v>
      </c>
      <c r="F14" s="6" t="s">
        <v>7</v>
      </c>
    </row>
    <row r="15" spans="1:15" x14ac:dyDescent="0.3">
      <c r="A15" s="2" t="s">
        <v>8</v>
      </c>
      <c r="B15" s="2">
        <f>B11*B8</f>
        <v>5000</v>
      </c>
      <c r="C15" s="2">
        <f>C11*C8</f>
        <v>4000</v>
      </c>
      <c r="D15" s="2">
        <f>D11*D8</f>
        <v>0</v>
      </c>
      <c r="E15" s="2">
        <f>E11*E8</f>
        <v>0</v>
      </c>
      <c r="F15" s="2">
        <f>F11*F8</f>
        <v>0</v>
      </c>
    </row>
    <row r="17" spans="1:2" x14ac:dyDescent="0.3">
      <c r="A17" s="2" t="s">
        <v>18</v>
      </c>
    </row>
    <row r="18" spans="1:2" x14ac:dyDescent="0.3">
      <c r="A18" s="2" t="s">
        <v>9</v>
      </c>
      <c r="B18" s="15">
        <f>SUMPRODUCT(B4:F4,B11:F11)</f>
        <v>130000</v>
      </c>
    </row>
    <row r="19" spans="1:2" x14ac:dyDescent="0.3">
      <c r="A19" s="2" t="s">
        <v>5</v>
      </c>
      <c r="B19" s="15">
        <f>SUMPRODUCT(B5:F5,$B$13:$F$13)</f>
        <v>205000</v>
      </c>
    </row>
    <row r="20" spans="1:2" x14ac:dyDescent="0.3">
      <c r="A20" s="2" t="s">
        <v>10</v>
      </c>
      <c r="B20" s="15">
        <f>SUMPRODUCT(B6:F6,$B$13:$F$13)</f>
        <v>410000</v>
      </c>
    </row>
    <row r="21" spans="1:2" x14ac:dyDescent="0.3">
      <c r="A21" s="2" t="s">
        <v>11</v>
      </c>
      <c r="B21" s="16">
        <f>B20-SUM(B18:B19)</f>
        <v>75000</v>
      </c>
    </row>
  </sheetData>
  <phoneticPr fontId="0" type="noConversion"/>
  <printOptions headings="1" gridLines="1"/>
  <pageMargins left="0.75" right="0.75" top="1" bottom="1" header="0.5" footer="0.5"/>
  <pageSetup scale="89" orientation="portrait" horizontalDpi="300" verticalDpi="300" r:id="rId1"/>
  <headerFooter alignWithMargins="0">
    <oddFooter>&amp;CProblem 5.27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30</v>
      </c>
    </row>
    <row r="3" spans="1:2" x14ac:dyDescent="0.3">
      <c r="A3">
        <v>1</v>
      </c>
    </row>
    <row r="4" spans="1:2" x14ac:dyDescent="0.3">
      <c r="A4">
        <v>1000</v>
      </c>
    </row>
    <row r="5" spans="1:2" x14ac:dyDescent="0.3">
      <c r="A5">
        <v>10000</v>
      </c>
    </row>
    <row r="6" spans="1:2" x14ac:dyDescent="0.3">
      <c r="A6">
        <v>1000</v>
      </c>
    </row>
    <row r="8" spans="1:2" x14ac:dyDescent="0.3">
      <c r="A8" s="17"/>
      <c r="B8" s="17"/>
    </row>
    <row r="9" spans="1:2" x14ac:dyDescent="0.3">
      <c r="A9" t="s">
        <v>31</v>
      </c>
    </row>
    <row r="10" spans="1:2" x14ac:dyDescent="0.3">
      <c r="A10" t="s">
        <v>32</v>
      </c>
    </row>
    <row r="15" spans="1:2" x14ac:dyDescent="0.3">
      <c r="B15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N14"/>
  <sheetViews>
    <sheetView workbookViewId="0"/>
  </sheetViews>
  <sheetFormatPr defaultRowHeight="14.4" x14ac:dyDescent="0.3"/>
  <sheetData>
    <row r="1" spans="1:14" x14ac:dyDescent="0.3">
      <c r="A1" s="1" t="s">
        <v>33</v>
      </c>
      <c r="N1" s="21" t="str">
        <f>CONCATENATE("Sensitivity of ",$N$4," to ","Demand book 1")</f>
        <v>Sensitivity of Profit to Demand book 1</v>
      </c>
    </row>
    <row r="3" spans="1:14" x14ac:dyDescent="0.3">
      <c r="A3" t="s">
        <v>34</v>
      </c>
      <c r="N3" t="s">
        <v>45</v>
      </c>
    </row>
    <row r="4" spans="1:14" ht="86.4" x14ac:dyDescent="0.3">
      <c r="B4" s="19" t="s">
        <v>35</v>
      </c>
      <c r="C4" s="19" t="s">
        <v>36</v>
      </c>
      <c r="D4" s="19" t="s">
        <v>37</v>
      </c>
      <c r="E4" s="19" t="s">
        <v>38</v>
      </c>
      <c r="F4" s="19" t="s">
        <v>39</v>
      </c>
      <c r="G4" s="19" t="s">
        <v>40</v>
      </c>
      <c r="H4" s="19" t="s">
        <v>41</v>
      </c>
      <c r="I4" s="19" t="s">
        <v>42</v>
      </c>
      <c r="J4" s="19" t="s">
        <v>43</v>
      </c>
      <c r="K4" s="19" t="s">
        <v>44</v>
      </c>
      <c r="L4" s="19" t="s">
        <v>11</v>
      </c>
      <c r="M4" s="21">
        <f>MATCH($N$4,OutputAddresses,0)</f>
        <v>11</v>
      </c>
      <c r="N4" s="20" t="s">
        <v>11</v>
      </c>
    </row>
    <row r="5" spans="1:14" x14ac:dyDescent="0.3">
      <c r="A5" s="18">
        <v>1000</v>
      </c>
      <c r="B5" s="22">
        <v>0</v>
      </c>
      <c r="C5" s="23">
        <v>1</v>
      </c>
      <c r="D5" s="23">
        <v>0</v>
      </c>
      <c r="E5" s="23">
        <v>1</v>
      </c>
      <c r="F5" s="23">
        <v>0</v>
      </c>
      <c r="G5" s="23">
        <v>0</v>
      </c>
      <c r="H5" s="23">
        <v>4000</v>
      </c>
      <c r="I5" s="23">
        <v>0</v>
      </c>
      <c r="J5" s="24">
        <v>4000</v>
      </c>
      <c r="K5" s="23">
        <v>0</v>
      </c>
      <c r="L5" s="25">
        <v>56000</v>
      </c>
      <c r="N5">
        <f>INDEX(OutputValues,1,$M$4)</f>
        <v>56000</v>
      </c>
    </row>
    <row r="6" spans="1:14" x14ac:dyDescent="0.3">
      <c r="A6" s="18">
        <v>2000</v>
      </c>
      <c r="B6" s="30">
        <v>0</v>
      </c>
      <c r="C6" s="31">
        <v>1</v>
      </c>
      <c r="D6" s="31">
        <v>0</v>
      </c>
      <c r="E6" s="31">
        <v>1</v>
      </c>
      <c r="F6" s="31">
        <v>0</v>
      </c>
      <c r="G6" s="31">
        <v>0</v>
      </c>
      <c r="H6" s="31">
        <v>4000</v>
      </c>
      <c r="I6" s="31">
        <v>0</v>
      </c>
      <c r="J6" s="32">
        <v>4000</v>
      </c>
      <c r="K6" s="31">
        <v>0</v>
      </c>
      <c r="L6" s="33">
        <v>56000</v>
      </c>
      <c r="N6">
        <f>INDEX(OutputValues,2,$M$4)</f>
        <v>56000</v>
      </c>
    </row>
    <row r="7" spans="1:14" x14ac:dyDescent="0.3">
      <c r="A7" s="18">
        <v>3000</v>
      </c>
      <c r="B7" s="30">
        <v>0</v>
      </c>
      <c r="C7" s="31">
        <v>1</v>
      </c>
      <c r="D7" s="31">
        <v>0</v>
      </c>
      <c r="E7" s="31">
        <v>1</v>
      </c>
      <c r="F7" s="31">
        <v>0</v>
      </c>
      <c r="G7" s="31">
        <v>0</v>
      </c>
      <c r="H7" s="31">
        <v>4000</v>
      </c>
      <c r="I7" s="31">
        <v>0</v>
      </c>
      <c r="J7" s="32">
        <v>4000</v>
      </c>
      <c r="K7" s="31">
        <v>0</v>
      </c>
      <c r="L7" s="33">
        <v>56000</v>
      </c>
      <c r="N7">
        <f>INDEX(OutputValues,3,$M$4)</f>
        <v>56000</v>
      </c>
    </row>
    <row r="8" spans="1:14" x14ac:dyDescent="0.3">
      <c r="A8" s="18">
        <v>4000</v>
      </c>
      <c r="B8" s="30">
        <v>0</v>
      </c>
      <c r="C8" s="31">
        <v>1</v>
      </c>
      <c r="D8" s="31">
        <v>0</v>
      </c>
      <c r="E8" s="31">
        <v>1</v>
      </c>
      <c r="F8" s="31">
        <v>0</v>
      </c>
      <c r="G8" s="31">
        <v>0</v>
      </c>
      <c r="H8" s="31">
        <v>4000</v>
      </c>
      <c r="I8" s="31">
        <v>0</v>
      </c>
      <c r="J8" s="32">
        <v>4000</v>
      </c>
      <c r="K8" s="31">
        <v>0</v>
      </c>
      <c r="L8" s="33">
        <v>56000</v>
      </c>
      <c r="N8">
        <f>INDEX(OutputValues,4,$M$4)</f>
        <v>56000</v>
      </c>
    </row>
    <row r="9" spans="1:14" x14ac:dyDescent="0.3">
      <c r="A9" s="18">
        <v>5000</v>
      </c>
      <c r="B9" s="30">
        <v>1</v>
      </c>
      <c r="C9" s="31">
        <v>1</v>
      </c>
      <c r="D9" s="31">
        <v>0</v>
      </c>
      <c r="E9" s="31">
        <v>0</v>
      </c>
      <c r="F9" s="31">
        <v>0</v>
      </c>
      <c r="G9" s="31">
        <v>5000</v>
      </c>
      <c r="H9" s="31">
        <v>4000</v>
      </c>
      <c r="I9" s="31">
        <v>0</v>
      </c>
      <c r="J9" s="32">
        <v>0</v>
      </c>
      <c r="K9" s="31">
        <v>0</v>
      </c>
      <c r="L9" s="33">
        <v>75000</v>
      </c>
      <c r="N9">
        <f>INDEX(OutputValues,5,$M$4)</f>
        <v>75000</v>
      </c>
    </row>
    <row r="10" spans="1:14" x14ac:dyDescent="0.3">
      <c r="A10" s="18">
        <v>6000</v>
      </c>
      <c r="B10" s="30">
        <v>1</v>
      </c>
      <c r="C10" s="31">
        <v>1</v>
      </c>
      <c r="D10" s="31">
        <v>0</v>
      </c>
      <c r="E10" s="31">
        <v>0</v>
      </c>
      <c r="F10" s="31">
        <v>0</v>
      </c>
      <c r="G10" s="31">
        <v>6000</v>
      </c>
      <c r="H10" s="31">
        <v>4000</v>
      </c>
      <c r="I10" s="31">
        <v>0</v>
      </c>
      <c r="J10" s="32">
        <v>0</v>
      </c>
      <c r="K10" s="31">
        <v>0</v>
      </c>
      <c r="L10" s="33">
        <v>100000</v>
      </c>
      <c r="N10">
        <f>INDEX(OutputValues,6,$M$4)</f>
        <v>100000</v>
      </c>
    </row>
    <row r="11" spans="1:14" x14ac:dyDescent="0.3">
      <c r="A11" s="18">
        <v>7000</v>
      </c>
      <c r="B11" s="30">
        <v>1</v>
      </c>
      <c r="C11" s="31">
        <v>0</v>
      </c>
      <c r="D11" s="31">
        <v>0</v>
      </c>
      <c r="E11" s="31">
        <v>0</v>
      </c>
      <c r="F11" s="31">
        <v>1</v>
      </c>
      <c r="G11" s="31">
        <v>7000</v>
      </c>
      <c r="H11" s="31">
        <v>0</v>
      </c>
      <c r="I11" s="31">
        <v>0</v>
      </c>
      <c r="J11" s="32">
        <v>0</v>
      </c>
      <c r="K11" s="31">
        <v>3000</v>
      </c>
      <c r="L11" s="33">
        <v>109000</v>
      </c>
      <c r="N11">
        <f>INDEX(OutputValues,7,$M$4)</f>
        <v>109000</v>
      </c>
    </row>
    <row r="12" spans="1:14" x14ac:dyDescent="0.3">
      <c r="A12" s="18">
        <v>8000</v>
      </c>
      <c r="B12" s="30">
        <v>1</v>
      </c>
      <c r="C12" s="31">
        <v>0</v>
      </c>
      <c r="D12" s="31">
        <v>0</v>
      </c>
      <c r="E12" s="31">
        <v>0</v>
      </c>
      <c r="F12" s="31">
        <v>0</v>
      </c>
      <c r="G12" s="31">
        <v>8000</v>
      </c>
      <c r="H12" s="31">
        <v>0</v>
      </c>
      <c r="I12" s="31">
        <v>0</v>
      </c>
      <c r="J12" s="32">
        <v>0</v>
      </c>
      <c r="K12" s="31">
        <v>0</v>
      </c>
      <c r="L12" s="33">
        <v>120000</v>
      </c>
      <c r="N12">
        <f>INDEX(OutputValues,8,$M$4)</f>
        <v>120000</v>
      </c>
    </row>
    <row r="13" spans="1:14" x14ac:dyDescent="0.3">
      <c r="A13" s="18">
        <v>9000</v>
      </c>
      <c r="B13" s="30">
        <v>1</v>
      </c>
      <c r="C13" s="31">
        <v>0</v>
      </c>
      <c r="D13" s="31">
        <v>0</v>
      </c>
      <c r="E13" s="31">
        <v>0</v>
      </c>
      <c r="F13" s="31">
        <v>0</v>
      </c>
      <c r="G13" s="31">
        <v>9000</v>
      </c>
      <c r="H13" s="31">
        <v>0</v>
      </c>
      <c r="I13" s="31">
        <v>0</v>
      </c>
      <c r="J13" s="32">
        <v>0</v>
      </c>
      <c r="K13" s="31">
        <v>0</v>
      </c>
      <c r="L13" s="33">
        <v>145000</v>
      </c>
      <c r="N13">
        <f>INDEX(OutputValues,9,$M$4)</f>
        <v>145000</v>
      </c>
    </row>
    <row r="14" spans="1:14" x14ac:dyDescent="0.3">
      <c r="A14" s="18">
        <v>10000</v>
      </c>
      <c r="B14" s="26">
        <v>1</v>
      </c>
      <c r="C14" s="27">
        <v>0</v>
      </c>
      <c r="D14" s="27">
        <v>0</v>
      </c>
      <c r="E14" s="27">
        <v>0</v>
      </c>
      <c r="F14" s="27">
        <v>0</v>
      </c>
      <c r="G14" s="27">
        <v>10000</v>
      </c>
      <c r="H14" s="27">
        <v>0</v>
      </c>
      <c r="I14" s="27">
        <v>0</v>
      </c>
      <c r="J14" s="28">
        <v>0</v>
      </c>
      <c r="K14" s="27">
        <v>0</v>
      </c>
      <c r="L14" s="29">
        <v>170000</v>
      </c>
      <c r="N14">
        <f>INDEX(OutputValues,10,$M$4)</f>
        <v>170000</v>
      </c>
    </row>
  </sheetData>
  <dataValidations count="1">
    <dataValidation type="list" allowBlank="1" showInputMessage="1" showErrorMessage="1" sqref="N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Model</vt:lpstr>
      <vt:lpstr>STS_1</vt:lpstr>
      <vt:lpstr>Capacity</vt:lpstr>
      <vt:lpstr>STS_1!ChartData</vt:lpstr>
      <vt:lpstr>STS_1!InputValues</vt:lpstr>
      <vt:lpstr>Logical_upper_bound</vt:lpstr>
      <vt:lpstr>STS_1!OutputAddresses</vt:lpstr>
      <vt:lpstr>STS_1!OutputValues</vt:lpstr>
      <vt:lpstr>Produce_book</vt:lpstr>
      <vt:lpstr>Profit</vt:lpstr>
      <vt:lpstr>Total_produced</vt:lpstr>
      <vt:lpstr>Units_produced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1996-02-18T17:36:50Z</cp:lastPrinted>
  <dcterms:created xsi:type="dcterms:W3CDTF">1996-02-17T17:08:10Z</dcterms:created>
  <dcterms:modified xsi:type="dcterms:W3CDTF">2014-03-10T15:59:33Z</dcterms:modified>
</cp:coreProperties>
</file>